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achine Schedule" state="visible" r:id="rId4"/>
    <sheet sheetId="2" name="Active Job Queue" state="visible" r:id="rId5"/>
    <sheet sheetId="3" name="Instructions &amp; Best Practices" state="visible" r:id="rId6"/>
  </sheets>
  <calcPr calcId="171027"/>
</workbook>
</file>

<file path=xl/sharedStrings.xml><?xml version="1.0" encoding="utf-8"?>
<sst xmlns="http://schemas.openxmlformats.org/spreadsheetml/2006/main" count="120" uniqueCount="93">
  <si>
    <t>Machine ID</t>
  </si>
  <si>
    <t>Machine Name / Cell</t>
  </si>
  <si>
    <t>Shift Pattern</t>
  </si>
  <si>
    <t>Gross Daily Hrs</t>
  </si>
  <si>
    <t>Days / Week</t>
  </si>
  <si>
    <t>Gross Wkly Hrs</t>
  </si>
  <si>
    <t>Maint. Buffer (Hrs)</t>
  </si>
  <si>
    <t>Net Finite Cap (Hrs)</t>
  </si>
  <si>
    <t>Scheduled Load (Hrs)</t>
  </si>
  <si>
    <t>Utilization %</t>
  </si>
  <si>
    <t>Status</t>
  </si>
  <si>
    <t>CNC-01</t>
  </si>
  <si>
    <t>Haas VF-4 3-Axis Mill</t>
  </si>
  <si>
    <t>2 Shifts (8h)</t>
  </si>
  <si>
    <t>CNC-02</t>
  </si>
  <si>
    <t>Doosan DNM 5700 Mill</t>
  </si>
  <si>
    <t>CNC-03</t>
  </si>
  <si>
    <t>Mori Seiki NLX 2500 Lathe</t>
  </si>
  <si>
    <t>1 Shift (8h)</t>
  </si>
  <si>
    <t>CNC-04</t>
  </si>
  <si>
    <t>DMG Mori 5-Axis DMU 50</t>
  </si>
  <si>
    <t>FAB-01</t>
  </si>
  <si>
    <t>Trumpf TruBend 5130 Brake</t>
  </si>
  <si>
    <t>FAB-02</t>
  </si>
  <si>
    <t>Amada Ensis 3015 Laser</t>
  </si>
  <si>
    <t>EDM-01</t>
  </si>
  <si>
    <t>Mitsubishi MV2400 Wire EDM</t>
  </si>
  <si>
    <t>Lights-Out (24h)</t>
  </si>
  <si>
    <t>WELD-01</t>
  </si>
  <si>
    <t>TIG / MIG Fabrication Cell</t>
  </si>
  <si>
    <t>Job ID</t>
  </si>
  <si>
    <t>Customer</t>
  </si>
  <si>
    <t>Part Number</t>
  </si>
  <si>
    <t>Part Description</t>
  </si>
  <si>
    <t>Target Machine</t>
  </si>
  <si>
    <t>Batch Qty</t>
  </si>
  <si>
    <t>Setup Min</t>
  </si>
  <si>
    <t>Unit Run Min</t>
  </si>
  <si>
    <t>Total Job Hrs</t>
  </si>
  <si>
    <t>Promised Due Date</t>
  </si>
  <si>
    <t>WO-8421</t>
  </si>
  <si>
    <t>Aerospace Dynamics</t>
  </si>
  <si>
    <t>AD-7075-MN</t>
  </si>
  <si>
    <t>Hydraulic Manifold Block</t>
  </si>
  <si>
    <t>2026-09-04</t>
  </si>
  <si>
    <t>In Progress</t>
  </si>
  <si>
    <t>WO-8422</t>
  </si>
  <si>
    <t>Apex Motorsport</t>
  </si>
  <si>
    <t>APX-CAM-02</t>
  </si>
  <si>
    <t>Billet Camshaft Carrier</t>
  </si>
  <si>
    <t>2026-09-05</t>
  </si>
  <si>
    <t>Queued</t>
  </si>
  <si>
    <t>WO-8423</t>
  </si>
  <si>
    <t>Vanguard Medical</t>
  </si>
  <si>
    <t>VM-TIT-09</t>
  </si>
  <si>
    <t>Titanium Orthopedic Bracket</t>
  </si>
  <si>
    <t>2026-09-08</t>
  </si>
  <si>
    <t>WO-8424</t>
  </si>
  <si>
    <t>Precision Robotics</t>
  </si>
  <si>
    <t>PR-ARM-104</t>
  </si>
  <si>
    <t>6061 Articulation Link</t>
  </si>
  <si>
    <t>2026-09-07</t>
  </si>
  <si>
    <t>WO-8425</t>
  </si>
  <si>
    <t>HydraFlow Valves</t>
  </si>
  <si>
    <t>HF-BRS-55</t>
  </si>
  <si>
    <t>Brass High-Pressure Spool</t>
  </si>
  <si>
    <t>2026-09-06</t>
  </si>
  <si>
    <t>WO-8426</t>
  </si>
  <si>
    <t>Quantum Industrial</t>
  </si>
  <si>
    <t>QI-ENC-01</t>
  </si>
  <si>
    <t>Laser Cut Chassis Plate</t>
  </si>
  <si>
    <t>Completed</t>
  </si>
  <si>
    <t>WO-8427</t>
  </si>
  <si>
    <t>QI-ENC-02</t>
  </si>
  <si>
    <t>Formed Enclosure Bracket</t>
  </si>
  <si>
    <t>WO-8428</t>
  </si>
  <si>
    <t>ProTool Solutions</t>
  </si>
  <si>
    <t>PT-DIE-88</t>
  </si>
  <si>
    <t>Hardened D2 Trim Die</t>
  </si>
  <si>
    <t>2026-09-09</t>
  </si>
  <si>
    <t>Running</t>
  </si>
  <si>
    <t/>
  </si>
  <si>
    <t>MACHINE SHOP PRODUCTION SCHEDULING WORKBOOK</t>
  </si>
  <si>
    <t>Step 1: Configure Workstations</t>
  </si>
  <si>
    <t>Update the Weekly Machine Schedule tab with your shop floor machines, actual shift hours, and weekly maintenance allowances.</t>
  </si>
  <si>
    <t>Step 2: Enter Job Work Orders</t>
  </si>
  <si>
    <t>Input active work orders in the Active Job Queue tab. The total job duration formula calculates total machine hours including setup.</t>
  </si>
  <si>
    <t>Step 3: Monitor Capacity &amp; Overload</t>
  </si>
  <si>
    <t>Check column J and K on the schedule tab. Any workstation exceeding 100% capacity is highlighted as Overloaded. Adjust job sequencing to prevent bottleneck delays.</t>
  </si>
  <si>
    <t>Step 4: Finite vs Infinite Capacity</t>
  </si>
  <si>
    <t>Never schedule against 100% gross hours. High-mix machine shops require a 15% buffer for tool changeovers, first-off inspection, and minor maintenance.</t>
  </si>
  <si>
    <t>Step 5: Transitioning to Real-Time</t>
  </si>
  <si>
    <t>When managing more than 4 machines or multiple daily schedule updates, spreadsheet files suffer from version conflicts. Synctile provides a live digital visual board that updates shop floor screens instantly.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</si>
</sst>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374151"/>
      <sz val="10"/>
      <name val="Calibri"/>
    </font>
    <font>
      <b/>
      <color rgb="FF1F2937"/>
      <sz val="14"/>
      <name val="Calibri"/>
    </font>
    <font>
      <b/>
      <color rgb="FF111827"/>
    </font>
    <font>
      <color rgb="FF374151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A1:K9"/>
  <sheetFormatPr defaultRowHeight="15" outlineLevelRow="0" outlineLevelCol="0" x14ac:dyDescent="55"/>
  <cols>
    <col min="1" max="1" width="14" customWidth="1"/>
    <col min="2" max="2" width="28" customWidth="1"/>
    <col min="3" max="4" width="16" customWidth="1"/>
    <col min="5" max="5" width="14" customWidth="1"/>
    <col min="6" max="6" width="16" customWidth="1"/>
    <col min="7" max="7" width="18" customWidth="1"/>
    <col min="8" max="9" width="20" customWidth="1"/>
    <col min="10" max="10" width="16" customWidth="1"/>
    <col min="11" max="11" width="18" customWidth="1"/>
  </cols>
  <sheetData>
    <row r="1" ht="28" customHeight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 spans="1:11" x14ac:dyDescent="0.25">
      <c r="A2" s="2" t="s">
        <v>11</v>
      </c>
      <c r="B2" s="2" t="s">
        <v>12</v>
      </c>
      <c r="C2" s="2" t="s">
        <v>13</v>
      </c>
      <c r="D2" s="2">
        <v>16</v>
      </c>
      <c r="E2" s="2">
        <v>5</v>
      </c>
      <c r="F2" s="2">
        <f>=D2*E2</f>
      </c>
      <c r="G2" s="2">
        <v>4</v>
      </c>
      <c r="H2" s="2">
        <f>=F2-G2</f>
      </c>
      <c r="I2" s="2">
        <v>68.5</v>
      </c>
      <c r="J2" s="3">
        <f>=I2/H2</f>
      </c>
      <c r="K2" s="2">
        <f>=IF(J2&gt;1,"OVERLOADED",IF(J2&gt;0.85,"NEAR CAPACITY","OPTIMAL"))</f>
      </c>
    </row>
    <row r="3" ht="20" customHeight="1" spans="1:11" x14ac:dyDescent="0.25">
      <c r="A3" s="2" t="s">
        <v>14</v>
      </c>
      <c r="B3" s="2" t="s">
        <v>15</v>
      </c>
      <c r="C3" s="2" t="s">
        <v>13</v>
      </c>
      <c r="D3" s="2">
        <v>16</v>
      </c>
      <c r="E3" s="2">
        <v>5</v>
      </c>
      <c r="F3" s="2">
        <f>=D3*E3</f>
      </c>
      <c r="G3" s="2">
        <v>4</v>
      </c>
      <c r="H3" s="2">
        <f>=F3-G3</f>
      </c>
      <c r="I3" s="2">
        <v>72</v>
      </c>
      <c r="J3" s="3">
        <f>=I3/H3</f>
      </c>
      <c r="K3" s="2">
        <f>=IF(J3&gt;1,"OVERLOADED",IF(J3&gt;0.85,"NEAR CAPACITY","OPTIMAL"))</f>
      </c>
    </row>
    <row r="4" ht="20" customHeight="1" spans="1:11" x14ac:dyDescent="0.25">
      <c r="A4" s="2" t="s">
        <v>16</v>
      </c>
      <c r="B4" s="2" t="s">
        <v>17</v>
      </c>
      <c r="C4" s="2" t="s">
        <v>18</v>
      </c>
      <c r="D4" s="2">
        <v>8</v>
      </c>
      <c r="E4" s="2">
        <v>5</v>
      </c>
      <c r="F4" s="2">
        <f>=D4*E4</f>
      </c>
      <c r="G4" s="2">
        <v>2</v>
      </c>
      <c r="H4" s="2">
        <f>=F4-G4</f>
      </c>
      <c r="I4" s="2">
        <v>34</v>
      </c>
      <c r="J4" s="3">
        <f>=I4/H4</f>
      </c>
      <c r="K4" s="2">
        <f>=IF(J4&gt;1,"OVERLOADED",IF(J4&gt;0.85,"NEAR CAPACITY","OPTIMAL"))</f>
      </c>
    </row>
    <row r="5" ht="20" customHeight="1" spans="1:11" x14ac:dyDescent="0.25">
      <c r="A5" s="2" t="s">
        <v>19</v>
      </c>
      <c r="B5" s="2" t="s">
        <v>20</v>
      </c>
      <c r="C5" s="2" t="s">
        <v>13</v>
      </c>
      <c r="D5" s="2">
        <v>16</v>
      </c>
      <c r="E5" s="2">
        <v>5</v>
      </c>
      <c r="F5" s="2">
        <f>=D5*E5</f>
      </c>
      <c r="G5" s="2">
        <v>6</v>
      </c>
      <c r="H5" s="2">
        <f>=F5-G5</f>
      </c>
      <c r="I5" s="2">
        <v>78</v>
      </c>
      <c r="J5" s="3">
        <f>=I5/H5</f>
      </c>
      <c r="K5" s="2">
        <f>=IF(J5&gt;1,"OVERLOADED",IF(J5&gt;0.85,"NEAR CAPACITY","OPTIMAL"))</f>
      </c>
    </row>
    <row r="6" ht="20" customHeight="1" spans="1:11" x14ac:dyDescent="0.25">
      <c r="A6" s="2" t="s">
        <v>21</v>
      </c>
      <c r="B6" s="2" t="s">
        <v>22</v>
      </c>
      <c r="C6" s="2" t="s">
        <v>18</v>
      </c>
      <c r="D6" s="2">
        <v>8</v>
      </c>
      <c r="E6" s="2">
        <v>5</v>
      </c>
      <c r="F6" s="2">
        <f>=D6*E6</f>
      </c>
      <c r="G6" s="2">
        <v>3</v>
      </c>
      <c r="H6" s="2">
        <f>=F6-G6</f>
      </c>
      <c r="I6" s="2">
        <v>36.5</v>
      </c>
      <c r="J6" s="3">
        <f>=I6/H6</f>
      </c>
      <c r="K6" s="2">
        <f>=IF(J6&gt;1,"OVERLOADED",IF(J6&gt;0.85,"NEAR CAPACITY","OPTIMAL"))</f>
      </c>
    </row>
    <row r="7" ht="20" customHeight="1" spans="1:11" x14ac:dyDescent="0.25">
      <c r="A7" s="2" t="s">
        <v>23</v>
      </c>
      <c r="B7" s="2" t="s">
        <v>24</v>
      </c>
      <c r="C7" s="2" t="s">
        <v>13</v>
      </c>
      <c r="D7" s="2">
        <v>16</v>
      </c>
      <c r="E7" s="2">
        <v>5</v>
      </c>
      <c r="F7" s="2">
        <f>=D7*E7</f>
      </c>
      <c r="G7" s="2">
        <v>5</v>
      </c>
      <c r="H7" s="2">
        <f>=F7-G7</f>
      </c>
      <c r="I7" s="2">
        <v>71</v>
      </c>
      <c r="J7" s="3">
        <f>=I7/H7</f>
      </c>
      <c r="K7" s="2">
        <f>=IF(J7&gt;1,"OVERLOADED",IF(J7&gt;0.85,"NEAR CAPACITY","OPTIMAL"))</f>
      </c>
    </row>
    <row r="8" ht="20" customHeight="1" spans="1:11" x14ac:dyDescent="0.25">
      <c r="A8" s="2" t="s">
        <v>25</v>
      </c>
      <c r="B8" s="2" t="s">
        <v>26</v>
      </c>
      <c r="C8" s="2" t="s">
        <v>27</v>
      </c>
      <c r="D8" s="2">
        <v>24</v>
      </c>
      <c r="E8" s="2">
        <v>7</v>
      </c>
      <c r="F8" s="2">
        <f>=D8*E8</f>
      </c>
      <c r="G8" s="2">
        <v>8</v>
      </c>
      <c r="H8" s="2">
        <f>=F8-G8</f>
      </c>
      <c r="I8" s="2">
        <v>145</v>
      </c>
      <c r="J8" s="3">
        <f>=I8/H8</f>
      </c>
      <c r="K8" s="2">
        <f>=IF(J8&gt;1,"OVERLOADED",IF(J8&gt;0.85,"NEAR CAPACITY","OPTIMAL"))</f>
      </c>
    </row>
    <row r="9" ht="20" customHeight="1" spans="1:11" x14ac:dyDescent="0.25">
      <c r="A9" s="2" t="s">
        <v>28</v>
      </c>
      <c r="B9" s="2" t="s">
        <v>29</v>
      </c>
      <c r="C9" s="2" t="s">
        <v>18</v>
      </c>
      <c r="D9" s="2">
        <v>8</v>
      </c>
      <c r="E9" s="2">
        <v>5</v>
      </c>
      <c r="F9" s="2">
        <f>=D9*E9</f>
      </c>
      <c r="G9" s="2">
        <v>2</v>
      </c>
      <c r="H9" s="2">
        <f>=F9-G9</f>
      </c>
      <c r="I9" s="2">
        <v>31</v>
      </c>
      <c r="J9" s="3">
        <f>=I9/H9</f>
      </c>
      <c r="K9" s="2">
        <f>=IF(J9&gt;1,"OVERLOADED",IF(J9&gt;0.85,"NEAR CAPACITY","OPTIMAL"))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B981"/>
  </sheetPr>
  <dimension ref="A1:K9"/>
  <sheetFormatPr defaultRowHeight="15" outlineLevelRow="0" outlineLevelCol="0" x14ac:dyDescent="55"/>
  <cols>
    <col min="1" max="1" width="14" customWidth="1"/>
    <col min="2" max="2" width="22" customWidth="1"/>
    <col min="3" max="3" width="18" customWidth="1"/>
    <col min="4" max="4" width="28" customWidth="1"/>
    <col min="5" max="5" width="18" customWidth="1"/>
    <col min="6" max="6" width="12" customWidth="1"/>
    <col min="7" max="7" width="14" customWidth="1"/>
    <col min="8" max="9" width="16" customWidth="1"/>
    <col min="10" max="10" width="18" customWidth="1"/>
    <col min="11" max="11" width="16" customWidth="1"/>
  </cols>
  <sheetData>
    <row r="1" ht="28" customHeight="1" spans="1:1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10</v>
      </c>
    </row>
    <row r="2" ht="20" customHeight="1" spans="1:11" x14ac:dyDescent="0.25">
      <c r="A2" s="2" t="s">
        <v>40</v>
      </c>
      <c r="B2" s="2" t="s">
        <v>41</v>
      </c>
      <c r="C2" s="2" t="s">
        <v>42</v>
      </c>
      <c r="D2" s="2" t="s">
        <v>43</v>
      </c>
      <c r="E2" s="2" t="s">
        <v>19</v>
      </c>
      <c r="F2" s="2">
        <v>25</v>
      </c>
      <c r="G2" s="2">
        <v>90</v>
      </c>
      <c r="H2" s="2">
        <v>42.5</v>
      </c>
      <c r="I2" s="4">
        <f>=(G2+(F2*H2))/60</f>
      </c>
      <c r="J2" s="2" t="s">
        <v>44</v>
      </c>
      <c r="K2" s="2" t="s">
        <v>45</v>
      </c>
    </row>
    <row r="3" ht="20" customHeight="1" spans="1:11" x14ac:dyDescent="0.25">
      <c r="A3" s="2" t="s">
        <v>46</v>
      </c>
      <c r="B3" s="2" t="s">
        <v>47</v>
      </c>
      <c r="C3" s="2" t="s">
        <v>48</v>
      </c>
      <c r="D3" s="2" t="s">
        <v>49</v>
      </c>
      <c r="E3" s="2" t="s">
        <v>11</v>
      </c>
      <c r="F3" s="2">
        <v>12</v>
      </c>
      <c r="G3" s="2">
        <v>60</v>
      </c>
      <c r="H3" s="2">
        <v>28</v>
      </c>
      <c r="I3" s="4">
        <f>=(G3+(F3*H3))/60</f>
      </c>
      <c r="J3" s="2" t="s">
        <v>50</v>
      </c>
      <c r="K3" s="2" t="s">
        <v>51</v>
      </c>
    </row>
    <row r="4" ht="20" customHeight="1" spans="1:11" x14ac:dyDescent="0.25">
      <c r="A4" s="2" t="s">
        <v>52</v>
      </c>
      <c r="B4" s="2" t="s">
        <v>53</v>
      </c>
      <c r="C4" s="2" t="s">
        <v>54</v>
      </c>
      <c r="D4" s="2" t="s">
        <v>55</v>
      </c>
      <c r="E4" s="2" t="s">
        <v>19</v>
      </c>
      <c r="F4" s="2">
        <v>50</v>
      </c>
      <c r="G4" s="2">
        <v>120</v>
      </c>
      <c r="H4" s="2">
        <v>18</v>
      </c>
      <c r="I4" s="4">
        <f>=(G4+(F4*H4))/60</f>
      </c>
      <c r="J4" s="2" t="s">
        <v>56</v>
      </c>
      <c r="K4" s="2" t="s">
        <v>51</v>
      </c>
    </row>
    <row r="5" ht="20" customHeight="1" spans="1:11" x14ac:dyDescent="0.25">
      <c r="A5" s="2" t="s">
        <v>57</v>
      </c>
      <c r="B5" s="2" t="s">
        <v>58</v>
      </c>
      <c r="C5" s="2" t="s">
        <v>59</v>
      </c>
      <c r="D5" s="2" t="s">
        <v>60</v>
      </c>
      <c r="E5" s="2" t="s">
        <v>14</v>
      </c>
      <c r="F5" s="2">
        <v>40</v>
      </c>
      <c r="G5" s="2">
        <v>45</v>
      </c>
      <c r="H5" s="2">
        <v>14.5</v>
      </c>
      <c r="I5" s="4">
        <f>=(G5+(F5*H5))/60</f>
      </c>
      <c r="J5" s="2" t="s">
        <v>61</v>
      </c>
      <c r="K5" s="2" t="s">
        <v>45</v>
      </c>
    </row>
    <row r="6" ht="20" customHeight="1" spans="1:11" x14ac:dyDescent="0.25">
      <c r="A6" s="2" t="s">
        <v>62</v>
      </c>
      <c r="B6" s="2" t="s">
        <v>63</v>
      </c>
      <c r="C6" s="2" t="s">
        <v>64</v>
      </c>
      <c r="D6" s="2" t="s">
        <v>65</v>
      </c>
      <c r="E6" s="2" t="s">
        <v>16</v>
      </c>
      <c r="F6" s="2">
        <v>150</v>
      </c>
      <c r="G6" s="2">
        <v>45</v>
      </c>
      <c r="H6" s="2">
        <v>4.2</v>
      </c>
      <c r="I6" s="4">
        <f>=(G6+(F6*H6))/60</f>
      </c>
      <c r="J6" s="2" t="s">
        <v>66</v>
      </c>
      <c r="K6" s="2" t="s">
        <v>51</v>
      </c>
    </row>
    <row r="7" ht="20" customHeight="1" spans="1:11" x14ac:dyDescent="0.25">
      <c r="A7" s="2" t="s">
        <v>67</v>
      </c>
      <c r="B7" s="2" t="s">
        <v>68</v>
      </c>
      <c r="C7" s="2" t="s">
        <v>69</v>
      </c>
      <c r="D7" s="2" t="s">
        <v>70</v>
      </c>
      <c r="E7" s="2" t="s">
        <v>23</v>
      </c>
      <c r="F7" s="2">
        <v>80</v>
      </c>
      <c r="G7" s="2">
        <v>20</v>
      </c>
      <c r="H7" s="2">
        <v>3.8</v>
      </c>
      <c r="I7" s="4">
        <f>=(G7+(F7*H7))/60</f>
      </c>
      <c r="J7" s="2" t="s">
        <v>44</v>
      </c>
      <c r="K7" s="2" t="s">
        <v>71</v>
      </c>
    </row>
    <row r="8" ht="20" customHeight="1" spans="1:11" x14ac:dyDescent="0.25">
      <c r="A8" s="2" t="s">
        <v>72</v>
      </c>
      <c r="B8" s="2" t="s">
        <v>68</v>
      </c>
      <c r="C8" s="2" t="s">
        <v>73</v>
      </c>
      <c r="D8" s="2" t="s">
        <v>74</v>
      </c>
      <c r="E8" s="2" t="s">
        <v>21</v>
      </c>
      <c r="F8" s="2">
        <v>80</v>
      </c>
      <c r="G8" s="2">
        <v>40</v>
      </c>
      <c r="H8" s="2">
        <v>2.5</v>
      </c>
      <c r="I8" s="4">
        <f>=(G8+(F8*H8))/60</f>
      </c>
      <c r="J8" s="2" t="s">
        <v>50</v>
      </c>
      <c r="K8" s="2" t="s">
        <v>51</v>
      </c>
    </row>
    <row r="9" ht="20" customHeight="1" spans="1:11" x14ac:dyDescent="0.25">
      <c r="A9" s="2" t="s">
        <v>75</v>
      </c>
      <c r="B9" s="2" t="s">
        <v>76</v>
      </c>
      <c r="C9" s="2" t="s">
        <v>77</v>
      </c>
      <c r="D9" s="2" t="s">
        <v>78</v>
      </c>
      <c r="E9" s="2" t="s">
        <v>25</v>
      </c>
      <c r="F9" s="2">
        <v>4</v>
      </c>
      <c r="G9" s="2">
        <v>30</v>
      </c>
      <c r="H9" s="2">
        <v>240</v>
      </c>
      <c r="I9" s="4">
        <f>=(G9+(F9*H9))/60</f>
      </c>
      <c r="J9" s="2" t="s">
        <v>79</v>
      </c>
      <c r="K9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4" customWidth="1"/>
    <col min="2" max="2" width="30" customWidth="1"/>
    <col min="3" max="3" width="75" customWidth="1"/>
  </cols>
  <sheetData>
    <row r="1" spans="1:3" x14ac:dyDescent="0.25">
      <c r="A1" t="s">
        <v>81</v>
      </c>
      <c r="B1" s="5" t="s">
        <v>82</v>
      </c>
      <c r="C1" t="s">
        <v>81</v>
      </c>
    </row>
    <row r="3" ht="30" customHeight="1" spans="1:3" x14ac:dyDescent="0.25">
      <c r="A3" t="s">
        <v>81</v>
      </c>
      <c r="B3" s="6" t="s">
        <v>83</v>
      </c>
      <c r="C3" s="7" t="s">
        <v>84</v>
      </c>
    </row>
    <row r="4" ht="30" customHeight="1" spans="1:3" x14ac:dyDescent="0.25">
      <c r="A4" t="s">
        <v>81</v>
      </c>
      <c r="B4" s="6" t="s">
        <v>85</v>
      </c>
      <c r="C4" s="7" t="s">
        <v>86</v>
      </c>
    </row>
    <row r="5" ht="30" customHeight="1" spans="1:3" x14ac:dyDescent="0.25">
      <c r="A5" t="s">
        <v>81</v>
      </c>
      <c r="B5" s="6" t="s">
        <v>87</v>
      </c>
      <c r="C5" s="7" t="s">
        <v>88</v>
      </c>
    </row>
    <row r="6" ht="30" customHeight="1" spans="1:3" x14ac:dyDescent="0.25">
      <c r="A6" t="s">
        <v>81</v>
      </c>
      <c r="B6" s="6" t="s">
        <v>89</v>
      </c>
      <c r="C6" s="7" t="s">
        <v>90</v>
      </c>
    </row>
    <row r="7" ht="30" customHeight="1" spans="1:3" x14ac:dyDescent="0.25">
      <c r="A7" t="s">
        <v>81</v>
      </c>
      <c r="B7" s="6" t="s">
        <v>91</v>
      </c>
      <c r="C7" s="7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Machine Schedule</vt:lpstr>
      <vt:lpstr>Active Job Queue</vt:lpstr>
      <vt:lpstr>Instructions &amp; Best Practices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Synctile Production Systems</dc:creator>
  <dc:title/>
  <dc:subject/>
  <dc:description/>
  <cp:keywords/>
  <cp:category/>
  <cp:lastModifiedBy>Unknown</cp:lastModifiedBy>
  <dcterms:created xsi:type="dcterms:W3CDTF">2026-08-27T17:42:13Z</dcterms:created>
  <dcterms:modified xsi:type="dcterms:W3CDTF">2026-08-27T17:42:13Z</dcterms:modified>
</cp:coreProperties>
</file>